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1505" tabRatio="760"/>
  </bookViews>
  <sheets>
    <sheet name="Bidding form" sheetId="7" r:id="rId1"/>
    <sheet name="Bowl_Quotation" sheetId="4" state="hidden" r:id="rId2"/>
  </sheets>
  <definedNames>
    <definedName name="_xlnm.Print_Area" localSheetId="1">Bowl_Quotation!$A$1:$P$34</definedName>
    <definedName name="_xlnm.Print_Titles" localSheetId="0">'Bidding form'!$7:$7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0" i="4" l="1"/>
  <c r="F11" i="4"/>
  <c r="N11" i="4" s="1"/>
  <c r="F12" i="4"/>
  <c r="N12" i="4" s="1"/>
  <c r="P10" i="4"/>
  <c r="N10" i="4"/>
  <c r="L11" i="4"/>
  <c r="L12" i="4"/>
  <c r="L13" i="4"/>
  <c r="L14" i="4"/>
  <c r="L15" i="4"/>
  <c r="J11" i="4"/>
  <c r="J12" i="4"/>
  <c r="J13" i="4"/>
  <c r="J14" i="4"/>
  <c r="J15" i="4"/>
  <c r="H10" i="4"/>
  <c r="H11" i="4"/>
  <c r="H12" i="4"/>
  <c r="H13" i="4"/>
  <c r="H14" i="4"/>
  <c r="H15" i="4"/>
  <c r="J10" i="4"/>
  <c r="F13" i="4"/>
  <c r="N13" i="4" s="1"/>
  <c r="F14" i="4"/>
  <c r="N14" i="4" s="1"/>
  <c r="F15" i="4"/>
  <c r="N15" i="4" s="1"/>
  <c r="N16" i="4" l="1"/>
  <c r="N18" i="4" s="1"/>
  <c r="N19" i="4" s="1"/>
  <c r="H16" i="4"/>
  <c r="H18" i="4" s="1"/>
  <c r="H19" i="4" s="1"/>
  <c r="J16" i="4"/>
  <c r="J18" i="4" s="1"/>
  <c r="J19" i="4" s="1"/>
  <c r="F10" i="4" l="1"/>
  <c r="F16" i="4" s="1"/>
  <c r="F18" i="4" s="1"/>
  <c r="F19" i="4" s="1"/>
  <c r="L10" i="4"/>
  <c r="L16" i="4" s="1"/>
  <c r="L18" i="4" s="1"/>
  <c r="L19" i="4" l="1"/>
</calcChain>
</file>

<file path=xl/sharedStrings.xml><?xml version="1.0" encoding="utf-8"?>
<sst xmlns="http://schemas.openxmlformats.org/spreadsheetml/2006/main" count="113" uniqueCount="82">
  <si>
    <t>SN</t>
  </si>
  <si>
    <t xml:space="preserve">Qty </t>
  </si>
  <si>
    <t xml:space="preserve">Rate </t>
  </si>
  <si>
    <t xml:space="preserve">Items </t>
  </si>
  <si>
    <t xml:space="preserve">Specification </t>
  </si>
  <si>
    <t xml:space="preserve">Code </t>
  </si>
  <si>
    <t>A</t>
  </si>
  <si>
    <t>B</t>
  </si>
  <si>
    <t>C</t>
  </si>
  <si>
    <t xml:space="preserve">Supplier's Name </t>
  </si>
  <si>
    <t>D</t>
  </si>
  <si>
    <t xml:space="preserve">Total </t>
  </si>
  <si>
    <t xml:space="preserve">Address </t>
  </si>
  <si>
    <t>Email</t>
  </si>
  <si>
    <t>Contact</t>
  </si>
  <si>
    <t>Price comparative analysis sheet</t>
  </si>
  <si>
    <t>Add+ VAT 13%</t>
  </si>
  <si>
    <t xml:space="preserve">Less-Discount </t>
  </si>
  <si>
    <t>Total cost including VAT</t>
  </si>
  <si>
    <t xml:space="preserve">Lead time /delivery period </t>
  </si>
  <si>
    <t xml:space="preserve">Wareenty </t>
  </si>
  <si>
    <t xml:space="preserve">Brand </t>
  </si>
  <si>
    <t xml:space="preserve">Market Price </t>
  </si>
  <si>
    <t xml:space="preserve">Baseline Price </t>
  </si>
  <si>
    <t xml:space="preserve"> </t>
  </si>
  <si>
    <t>Total with Vat</t>
  </si>
  <si>
    <t>Procurement Committee</t>
  </si>
  <si>
    <t>Coordinator</t>
  </si>
  <si>
    <t>Member</t>
  </si>
  <si>
    <t>Signature</t>
  </si>
  <si>
    <t xml:space="preserve">Analysis and Recommendation: </t>
  </si>
  <si>
    <t xml:space="preserve">Name: </t>
  </si>
  <si>
    <t>E</t>
  </si>
  <si>
    <t>Lawa Raj Joshi</t>
  </si>
  <si>
    <t xml:space="preserve">Parbindra Dhami </t>
  </si>
  <si>
    <t>Tracksuit</t>
  </si>
  <si>
    <t>(Tracksuit Support to RCs ) 
1. Super Ploy, 
2.Pollster fabric, 
3. one side brush, 
4. Hood cap in upper suit, 
5. Upper Suit without Zip
6. Color: Navy blue or black 
Size: Different Sizes (Age group 3 year to 8 year)</t>
  </si>
  <si>
    <t xml:space="preserve">Suppliers Nepal </t>
  </si>
  <si>
    <t>Zinnia International</t>
  </si>
  <si>
    <t>Workipedai Enterprises Pvt.Ltd.</t>
  </si>
  <si>
    <t xml:space="preserve">
Caravan Readymade Company (P) Limited </t>
  </si>
  <si>
    <t>Transprotation Cost (Doti)</t>
  </si>
  <si>
    <t>Transprotation Cost (Jumla)</t>
  </si>
  <si>
    <t>Transprotation Cost (Kailali)</t>
  </si>
  <si>
    <t>Transprotation Cost (Achham)</t>
  </si>
  <si>
    <t xml:space="preserve">30 to 45 days </t>
  </si>
  <si>
    <t xml:space="preserve">30 Days </t>
  </si>
  <si>
    <t xml:space="preserve">60 Days </t>
  </si>
  <si>
    <t xml:space="preserve">Suresh Lekhak </t>
  </si>
  <si>
    <t xml:space="preserve">Rupak Chand </t>
  </si>
  <si>
    <t xml:space="preserve">Kishor Sen </t>
  </si>
  <si>
    <t xml:space="preserve">Soviet Shrestha </t>
  </si>
  <si>
    <t xml:space="preserve">Bijaya Raj Joshi </t>
  </si>
  <si>
    <t xml:space="preserve">Hari Fashion Garment Udhyog </t>
  </si>
  <si>
    <t>Transprotation Cost (Bajhang)`</t>
  </si>
  <si>
    <t xml:space="preserve">35 Days </t>
  </si>
  <si>
    <t>Unit</t>
  </si>
  <si>
    <t>kmd{÷sDkgLsf] gfdM</t>
  </si>
  <si>
    <t>7]ufgf M</t>
  </si>
  <si>
    <t xml:space="preserve">kmf]g g+=  </t>
  </si>
  <si>
    <t>wgu9L, s}nfnL</t>
  </si>
  <si>
    <t xml:space="preserve"> b//]6 dfu kmf/d </t>
  </si>
  <si>
    <t>S.N</t>
  </si>
  <si>
    <t>Qty</t>
  </si>
  <si>
    <t>kl/jt{gsf nflu sfo{/t o'jf ;d'x -ofs_–g]kfn</t>
  </si>
  <si>
    <t>Pcs</t>
  </si>
  <si>
    <t xml:space="preserve">cfk'tL{stf{sf] tkm{af6 </t>
  </si>
  <si>
    <t>cfk'tL{stf{sf] 5fk</t>
  </si>
  <si>
    <t>sf]6]zg a'emfpg]sf] gfd M</t>
  </si>
  <si>
    <t>kb M</t>
  </si>
  <si>
    <t>x:tfIf/ M</t>
  </si>
  <si>
    <t xml:space="preserve">ldlt M </t>
  </si>
  <si>
    <t xml:space="preserve">VAT 13% </t>
  </si>
  <si>
    <t>Total</t>
  </si>
  <si>
    <t xml:space="preserve">Grand Total </t>
  </si>
  <si>
    <t xml:space="preserve">Household Level Fiter </t>
  </si>
  <si>
    <t xml:space="preserve">The Silver Colloidal Silver Candle Filter has a capacity of 18  liters, is equipped with 2 silver-coated ceramic filter candles, provides a filtration rate of approximately 2-4 liters per hour, uses ceramic filtration technology combined with a colloidal silver coating to help reduce bacteria and improve drinking water safety, has filter candles with a lifespan of 1–2 years under regular cleaning and proper maintenance, is made of durable stainless steel material, and includes a built-in laminated POSHAN sticker for project branding and visibility of size (25 cm length *7 cm breadth ) outside the stainless steel  </t>
  </si>
  <si>
    <t xml:space="preserve">Water filter system one set with installation </t>
  </si>
  <si>
    <t>UV Water Treatment System (1000 LPH) - 3 Vessel with 1000 Liter, complete system water</t>
  </si>
  <si>
    <t>Transportation Cost</t>
  </si>
  <si>
    <r>
      <rPr>
        <b/>
        <u/>
        <sz val="14"/>
        <color theme="1"/>
        <rFont val="Preeti"/>
      </rPr>
      <t>s]xL kfngf ug{'kg{] zt{x? M</t>
    </r>
    <r>
      <rPr>
        <b/>
        <sz val="14"/>
        <color theme="1"/>
        <rFont val="Preeti"/>
      </rPr>
      <t xml:space="preserve"> 
</t>
    </r>
    <r>
      <rPr>
        <b/>
        <sz val="12"/>
        <color theme="1"/>
        <rFont val="Preeti"/>
      </rPr>
      <t xml:space="preserve">!= 6]08/sf] clGtd ldlt </t>
    </r>
    <r>
      <rPr>
        <b/>
        <u/>
        <sz val="12"/>
        <color rgb="FFFF0000"/>
        <rFont val="Preeti"/>
      </rPr>
      <t xml:space="preserve">@)*# sflt{s !# ut] </t>
    </r>
    <r>
      <rPr>
        <b/>
        <sz val="12"/>
        <color theme="1"/>
        <rFont val="Preeti"/>
      </rPr>
      <t xml:space="preserve">;Dd /xg] 5 / l/tk'j{s k|fKt ePsf sf]6]zgx?df dfq dfGo x'g]5 .
#= Dofb gfl3 jf l/t gk'uL cfPsf af]nkq pk/ s'g} klg sf/jfxL x'g] 5}g .
$= 6]08/df k]z u/]sf] ;fdfu|Lx?sf] b//]6 c+s / cIf/ b'a}df :ki6 n]lvPsf] x'g' kg]{5 . s]/d]6 jf l6k]S; nfu]sf] dfGo x'g] 5}g . 
%= cfk'lt{stf{ 5gf}6 </t>
    </r>
    <r>
      <rPr>
        <b/>
        <sz val="10"/>
        <color theme="1"/>
        <rFont val="Lato"/>
        <family val="2"/>
      </rPr>
      <t>Rate  Analysis</t>
    </r>
    <r>
      <rPr>
        <b/>
        <sz val="12"/>
        <color theme="1"/>
        <rFont val="Preeti"/>
      </rPr>
      <t xml:space="preserve"> sf] cfwf/</t>
    </r>
    <r>
      <rPr>
        <b/>
        <sz val="12"/>
        <color theme="1"/>
        <rFont val="Lato"/>
        <family val="2"/>
      </rPr>
      <t xml:space="preserve"> </t>
    </r>
    <r>
      <rPr>
        <b/>
        <sz val="10"/>
        <color theme="1"/>
        <rFont val="Lato"/>
        <family val="2"/>
      </rPr>
      <t>YAC Nepal</t>
    </r>
    <r>
      <rPr>
        <b/>
        <sz val="12"/>
        <color theme="1"/>
        <rFont val="Preeti"/>
      </rPr>
      <t xml:space="preserve"> vl/b ;ldltnfO{ x'g]5 .
^= cfk'lt{stf{n] vl/b cfb]z kfPsf] ldltn] &amp; lbg leq ;fdfu|Lx? pknAw u/fpg] kg{]5 . cf+lzs jf k"0f{ ?kdf cfjZos kl/df0fsf] vl/b cfb]z lbg] jf glbg] ;Dk"0f{ clwsf/ ;+:yfdf lglxt x'g]5 . 
&amp;= cfk"lt{stf{nfO{ ;fdu|Lsf] /sd e"QmfgL ubf{ ;F:yfn] r]s dfkm{t e'QmfgL ug{]5 / g]kfn ;/sf/sf] lgodfg';f/ s/s6\6L ul/g]5 . 
*=sf]6]zg ;+u} kmd{sf] btf{sf] k|df0fkq, kl5Nnf] s/r'Qmf k|df0fkq, Eof6,kfg nufotsf] cGo j}Bflgs b:tfj]hx? ;FnUg /flv k]z ug{'kg{]5 . 
(= 5gf}6 ePsf] cfk'lt{stf{;Fu cfjZostfg';f/ ! jif{ ;Ddsf nflu ;Demf}tf ul/ cfjZos ;fdu|Lx? vl/b ug{ ;Sg]5 . 
!)= 9'jfgL nfut nfUg] eP ;f] /sd / Eof6 afx]s af Eof6 ;lxt s] xf] ;f] /sd :ki6 vf]Ng' kg]{ 5 .
!!= :yflgo lhNnfdf /x]sf cfk"lt{stf{nfO{ k|fyldstf lbO{g] 5 . 
!@= 6]08/ vf]Ng] lbg cfk"lt{stf{sf] k|d'v Pj+ k|ltlglwn] sfof{nodf ef}lts ?kdf pkl:yt x'g' kg]{ 5, cGoyf ;+:yfn] lgodfg';f/ k|lqmof cuf8L a9fpg]5 .</t>
    </r>
  </si>
  <si>
    <t xml:space="preserve">k|f]k/fO6/sf] gfdM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</si>
</sst>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Gill Sans MT"/>
      <family val="2"/>
    </font>
    <font>
      <sz val="11"/>
      <color theme="1"/>
      <name val="Gill Sans MT"/>
      <family val="2"/>
    </font>
    <font>
      <b/>
      <sz val="12"/>
      <color theme="1"/>
      <name val="Gill Sans MT"/>
      <family val="2"/>
    </font>
    <font>
      <b/>
      <sz val="11"/>
      <color theme="1"/>
      <name val="Gill Sans MT"/>
      <family val="2"/>
    </font>
    <font>
      <sz val="9"/>
      <color theme="1"/>
      <name val="Gill Sans MT"/>
      <family val="2"/>
    </font>
    <font>
      <sz val="14"/>
      <color theme="1"/>
      <name val="Gill Sans MT"/>
      <family val="2"/>
    </font>
    <font>
      <b/>
      <sz val="14"/>
      <name val="Gill Sans MT"/>
      <family val="2"/>
    </font>
    <font>
      <sz val="14"/>
      <name val="Gill Sans MT"/>
      <family val="2"/>
    </font>
    <font>
      <b/>
      <sz val="14"/>
      <color theme="1"/>
      <name val="Gill Sans MT"/>
      <family val="2"/>
    </font>
    <font>
      <sz val="16"/>
      <color theme="1"/>
      <name val="Gill Sans MT"/>
      <family val="2"/>
    </font>
    <font>
      <b/>
      <u/>
      <sz val="12"/>
      <color theme="1"/>
      <name val="Gill Sans MT"/>
      <family val="2"/>
    </font>
    <font>
      <b/>
      <sz val="18"/>
      <color theme="1"/>
      <name val="Preeti"/>
    </font>
    <font>
      <b/>
      <sz val="16"/>
      <color theme="1"/>
      <name val="Preeti"/>
    </font>
    <font>
      <b/>
      <u/>
      <sz val="14"/>
      <color theme="1"/>
      <name val="Preet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4"/>
      <color theme="1"/>
      <name val="Preeti"/>
    </font>
    <font>
      <b/>
      <sz val="20"/>
      <color theme="1"/>
      <name val="Preeti"/>
    </font>
    <font>
      <b/>
      <sz val="18"/>
      <color theme="1"/>
      <name val="Lato"/>
      <family val="2"/>
    </font>
    <font>
      <b/>
      <sz val="9"/>
      <name val="Comic Sans MS"/>
      <family val="4"/>
    </font>
    <font>
      <b/>
      <sz val="9"/>
      <color theme="1"/>
      <name val="Gill Sans MT"/>
      <family val="2"/>
    </font>
    <font>
      <b/>
      <sz val="9"/>
      <color theme="1"/>
      <name val="Lato"/>
      <family val="2"/>
    </font>
    <font>
      <b/>
      <sz val="12"/>
      <color theme="1"/>
      <name val="Preeti"/>
    </font>
    <font>
      <b/>
      <u/>
      <sz val="12"/>
      <color rgb="FFFF0000"/>
      <name val="Preeti"/>
    </font>
    <font>
      <b/>
      <sz val="10"/>
      <color theme="1"/>
      <name val="Lato"/>
      <family val="2"/>
    </font>
    <font>
      <b/>
      <sz val="12"/>
      <color theme="1"/>
      <name val="Lato"/>
      <family val="2"/>
    </font>
    <font>
      <sz val="9"/>
      <color theme="1"/>
      <name val="Lato"/>
      <family val="2"/>
    </font>
    <font>
      <sz val="9"/>
      <color theme="1"/>
      <name val="Comic Sans MS"/>
      <family val="4"/>
    </font>
    <font>
      <sz val="9"/>
      <name val="Comic Sans MS"/>
      <family val="4"/>
    </font>
    <font>
      <b/>
      <sz val="9"/>
      <color rgb="FF000000"/>
      <name val="Calibri"/>
      <family val="2"/>
    </font>
    <font>
      <sz val="9"/>
      <color rgb="FF000000"/>
      <name val="Calibri"/>
      <family val="2"/>
      <charset val="204"/>
    </font>
    <font>
      <b/>
      <sz val="11"/>
      <color theme="1"/>
      <name val="Preeti"/>
    </font>
    <font>
      <b/>
      <sz val="9"/>
      <color theme="1"/>
      <name val="Comic Sans MS"/>
      <family val="4"/>
    </font>
    <font>
      <b/>
      <sz val="10"/>
      <color theme="1"/>
      <name val="Comic Sans MS"/>
      <family val="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7" fillId="0" borderId="0"/>
    <xf numFmtId="0" fontId="18" fillId="0" borderId="0"/>
    <xf numFmtId="0" fontId="16" fillId="0" borderId="0"/>
  </cellStyleXfs>
  <cellXfs count="227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0" borderId="1" xfId="0" applyFont="1" applyBorder="1"/>
    <xf numFmtId="0" fontId="3" fillId="0" borderId="4" xfId="0" applyFont="1" applyBorder="1"/>
    <xf numFmtId="0" fontId="3" fillId="0" borderId="5" xfId="0" applyFont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0" borderId="9" xfId="0" applyFont="1" applyBorder="1"/>
    <xf numFmtId="0" fontId="3" fillId="0" borderId="14" xfId="0" applyFont="1" applyBorder="1"/>
    <xf numFmtId="0" fontId="0" fillId="0" borderId="1" xfId="0" applyFill="1" applyBorder="1"/>
    <xf numFmtId="0" fontId="3" fillId="0" borderId="1" xfId="0" applyFont="1" applyBorder="1" applyAlignment="1">
      <alignment vertical="center"/>
    </xf>
    <xf numFmtId="0" fontId="0" fillId="2" borderId="0" xfId="0" applyFill="1" applyAlignment="1">
      <alignment vertical="center"/>
    </xf>
    <xf numFmtId="0" fontId="3" fillId="3" borderId="16" xfId="0" applyFont="1" applyFill="1" applyBorder="1"/>
    <xf numFmtId="0" fontId="3" fillId="3" borderId="17" xfId="0" applyFont="1" applyFill="1" applyBorder="1"/>
    <xf numFmtId="0" fontId="3" fillId="0" borderId="18" xfId="0" applyFont="1" applyBorder="1"/>
    <xf numFmtId="0" fontId="3" fillId="0" borderId="19" xfId="0" applyFont="1" applyBorder="1"/>
    <xf numFmtId="0" fontId="3" fillId="0" borderId="6" xfId="0" applyFont="1" applyBorder="1"/>
    <xf numFmtId="0" fontId="0" fillId="0" borderId="15" xfId="0" applyFill="1" applyBorder="1"/>
    <xf numFmtId="0" fontId="0" fillId="0" borderId="6" xfId="0" applyFill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8" xfId="0" applyFont="1" applyFill="1" applyBorder="1"/>
    <xf numFmtId="0" fontId="3" fillId="0" borderId="14" xfId="0" applyFont="1" applyFill="1" applyBorder="1"/>
    <xf numFmtId="0" fontId="3" fillId="0" borderId="27" xfId="0" applyFont="1" applyFill="1" applyBorder="1"/>
    <xf numFmtId="0" fontId="3" fillId="0" borderId="28" xfId="0" applyFont="1" applyFill="1" applyBorder="1"/>
    <xf numFmtId="0" fontId="8" fillId="4" borderId="31" xfId="0" applyFont="1" applyFill="1" applyBorder="1" applyAlignment="1" applyProtection="1">
      <alignment vertical="center"/>
      <protection locked="0"/>
    </xf>
    <xf numFmtId="0" fontId="2" fillId="4" borderId="5" xfId="0" applyFont="1" applyFill="1" applyBorder="1" applyAlignment="1" applyProtection="1">
      <alignment vertical="center"/>
      <protection locked="0"/>
    </xf>
    <xf numFmtId="0" fontId="6" fillId="4" borderId="5" xfId="0" applyFont="1" applyFill="1" applyBorder="1" applyAlignment="1" applyProtection="1">
      <alignment vertical="center"/>
      <protection locked="0"/>
    </xf>
    <xf numFmtId="0" fontId="6" fillId="4" borderId="0" xfId="0" applyFont="1" applyFill="1" applyBorder="1" applyAlignment="1" applyProtection="1">
      <alignment vertical="center"/>
      <protection locked="0"/>
    </xf>
    <xf numFmtId="0" fontId="2" fillId="4" borderId="23" xfId="0" applyFont="1" applyFill="1" applyBorder="1" applyAlignment="1" applyProtection="1">
      <alignment vertical="center"/>
      <protection locked="0"/>
    </xf>
    <xf numFmtId="0" fontId="6" fillId="4" borderId="32" xfId="0" applyFont="1" applyFill="1" applyBorder="1" applyAlignment="1">
      <alignment vertical="center"/>
    </xf>
    <xf numFmtId="0" fontId="6" fillId="4" borderId="40" xfId="0" applyFont="1" applyFill="1" applyBorder="1" applyAlignment="1">
      <alignment vertical="center"/>
    </xf>
    <xf numFmtId="0" fontId="0" fillId="0" borderId="20" xfId="0" applyFill="1" applyBorder="1"/>
    <xf numFmtId="0" fontId="3" fillId="0" borderId="35" xfId="0" applyFont="1" applyFill="1" applyBorder="1"/>
    <xf numFmtId="0" fontId="3" fillId="0" borderId="36" xfId="0" applyFont="1" applyBorder="1"/>
    <xf numFmtId="0" fontId="3" fillId="0" borderId="23" xfId="0" applyFont="1" applyFill="1" applyBorder="1"/>
    <xf numFmtId="0" fontId="3" fillId="0" borderId="32" xfId="0" applyFont="1" applyBorder="1"/>
    <xf numFmtId="0" fontId="3" fillId="0" borderId="25" xfId="0" applyFont="1" applyFill="1" applyBorder="1"/>
    <xf numFmtId="0" fontId="3" fillId="0" borderId="27" xfId="0" applyFont="1" applyBorder="1"/>
    <xf numFmtId="0" fontId="3" fillId="0" borderId="33" xfId="0" applyFont="1" applyBorder="1"/>
    <xf numFmtId="0" fontId="3" fillId="0" borderId="29" xfId="0" applyFont="1" applyBorder="1"/>
    <xf numFmtId="0" fontId="3" fillId="0" borderId="7" xfId="0" applyFont="1" applyBorder="1"/>
    <xf numFmtId="0" fontId="3" fillId="3" borderId="37" xfId="0" applyFont="1" applyFill="1" applyBorder="1"/>
    <xf numFmtId="0" fontId="7" fillId="4" borderId="4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9" fillId="4" borderId="4" xfId="0" applyFont="1" applyFill="1" applyBorder="1" applyAlignment="1" applyProtection="1">
      <alignment horizontal="left" vertical="center"/>
      <protection locked="0"/>
    </xf>
    <xf numFmtId="0" fontId="9" fillId="4" borderId="6" xfId="0" applyFont="1" applyFill="1" applyBorder="1" applyAlignment="1" applyProtection="1">
      <alignment horizontal="left" vertical="center"/>
      <protection locked="0"/>
    </xf>
    <xf numFmtId="0" fontId="3" fillId="0" borderId="5" xfId="0" applyFont="1" applyBorder="1" applyAlignment="1">
      <alignment horizontal="center"/>
    </xf>
    <xf numFmtId="0" fontId="1" fillId="0" borderId="2" xfId="0" applyFont="1" applyFill="1" applyBorder="1"/>
    <xf numFmtId="0" fontId="3" fillId="0" borderId="3" xfId="0" applyFont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5" fillId="3" borderId="8" xfId="0" applyFont="1" applyFill="1" applyBorder="1" applyAlignment="1">
      <alignment vertical="center"/>
    </xf>
    <xf numFmtId="0" fontId="5" fillId="3" borderId="14" xfId="0" applyFont="1" applyFill="1" applyBorder="1" applyAlignment="1">
      <alignment vertical="center"/>
    </xf>
    <xf numFmtId="0" fontId="1" fillId="0" borderId="21" xfId="0" applyFont="1" applyFill="1" applyBorder="1"/>
    <xf numFmtId="0" fontId="1" fillId="0" borderId="22" xfId="0" applyFont="1" applyFill="1" applyBorder="1"/>
    <xf numFmtId="0" fontId="0" fillId="0" borderId="24" xfId="0" applyFill="1" applyBorder="1"/>
    <xf numFmtId="0" fontId="0" fillId="0" borderId="24" xfId="0" applyFill="1" applyBorder="1" applyAlignment="1">
      <alignment horizontal="center"/>
    </xf>
    <xf numFmtId="0" fontId="1" fillId="0" borderId="53" xfId="0" applyFont="1" applyFill="1" applyBorder="1"/>
    <xf numFmtId="2" fontId="0" fillId="0" borderId="54" xfId="0" applyNumberFormat="1" applyFill="1" applyBorder="1" applyAlignment="1">
      <alignment horizontal="center" vertical="center"/>
    </xf>
    <xf numFmtId="0" fontId="0" fillId="0" borderId="54" xfId="0" applyFill="1" applyBorder="1"/>
    <xf numFmtId="0" fontId="0" fillId="0" borderId="53" xfId="0" applyFill="1" applyBorder="1"/>
    <xf numFmtId="0" fontId="0" fillId="2" borderId="0" xfId="0" applyFill="1" applyBorder="1" applyAlignment="1">
      <alignment vertical="center"/>
    </xf>
    <xf numFmtId="0" fontId="0" fillId="2" borderId="40" xfId="0" applyFill="1" applyBorder="1" applyAlignment="1">
      <alignment vertical="center"/>
    </xf>
    <xf numFmtId="0" fontId="0" fillId="2" borderId="0" xfId="0" applyFill="1" applyBorder="1"/>
    <xf numFmtId="0" fontId="0" fillId="2" borderId="40" xfId="0" applyFill="1" applyBorder="1"/>
    <xf numFmtId="0" fontId="4" fillId="0" borderId="43" xfId="0" applyFont="1" applyBorder="1" applyAlignment="1">
      <alignment horizontal="center"/>
    </xf>
    <xf numFmtId="0" fontId="8" fillId="4" borderId="0" xfId="0" applyFont="1" applyFill="1" applyBorder="1" applyAlignment="1" applyProtection="1">
      <alignment horizontal="center"/>
      <protection locked="0"/>
    </xf>
    <xf numFmtId="0" fontId="0" fillId="0" borderId="2" xfId="0" applyFill="1" applyBorder="1"/>
    <xf numFmtId="0" fontId="3" fillId="5" borderId="3" xfId="0" applyFont="1" applyFill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4" borderId="4" xfId="0" applyFont="1" applyFill="1" applyBorder="1" applyAlignment="1" applyProtection="1">
      <alignment horizontal="left" vertical="center"/>
      <protection locked="0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3" xfId="0" applyFont="1" applyBorder="1"/>
    <xf numFmtId="0" fontId="3" fillId="4" borderId="3" xfId="0" applyFont="1" applyFill="1" applyBorder="1"/>
    <xf numFmtId="0" fontId="3" fillId="4" borderId="15" xfId="0" applyFont="1" applyFill="1" applyBorder="1"/>
    <xf numFmtId="0" fontId="3" fillId="0" borderId="54" xfId="0" applyFont="1" applyBorder="1"/>
    <xf numFmtId="0" fontId="3" fillId="0" borderId="4" xfId="0" applyFont="1" applyBorder="1" applyAlignment="1">
      <alignment horizontal="left" wrapText="1"/>
    </xf>
    <xf numFmtId="0" fontId="3" fillId="4" borderId="15" xfId="0" applyFont="1" applyFill="1" applyBorder="1" applyAlignment="1">
      <alignment vertical="center"/>
    </xf>
    <xf numFmtId="0" fontId="0" fillId="0" borderId="15" xfId="0" applyFill="1" applyBorder="1" applyAlignment="1">
      <alignment horizontal="center" vertical="center"/>
    </xf>
    <xf numFmtId="0" fontId="3" fillId="0" borderId="15" xfId="0" applyFont="1" applyBorder="1"/>
    <xf numFmtId="0" fontId="0" fillId="0" borderId="2" xfId="0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2" fontId="3" fillId="0" borderId="8" xfId="0" applyNumberFormat="1" applyFont="1" applyFill="1" applyBorder="1"/>
    <xf numFmtId="2" fontId="3" fillId="3" borderId="17" xfId="0" applyNumberFormat="1" applyFont="1" applyFill="1" applyBorder="1"/>
    <xf numFmtId="0" fontId="5" fillId="3" borderId="55" xfId="0" applyFont="1" applyFill="1" applyBorder="1" applyAlignment="1">
      <alignment vertical="center"/>
    </xf>
    <xf numFmtId="0" fontId="8" fillId="4" borderId="56" xfId="0" applyFont="1" applyFill="1" applyBorder="1" applyAlignment="1" applyProtection="1">
      <alignment vertical="center"/>
      <protection locked="0"/>
    </xf>
    <xf numFmtId="0" fontId="9" fillId="4" borderId="55" xfId="0" applyFont="1" applyFill="1" applyBorder="1" applyAlignment="1" applyProtection="1">
      <alignment horizontal="left" vertical="center"/>
      <protection locked="0"/>
    </xf>
    <xf numFmtId="0" fontId="9" fillId="4" borderId="43" xfId="0" applyFont="1" applyFill="1" applyBorder="1" applyAlignment="1" applyProtection="1">
      <alignment horizontal="left" vertical="center"/>
      <protection locked="0"/>
    </xf>
    <xf numFmtId="0" fontId="7" fillId="4" borderId="55" xfId="0" applyFont="1" applyFill="1" applyBorder="1" applyAlignment="1">
      <alignment vertical="center"/>
    </xf>
    <xf numFmtId="0" fontId="7" fillId="4" borderId="20" xfId="0" applyFont="1" applyFill="1" applyBorder="1" applyAlignment="1">
      <alignment vertical="center"/>
    </xf>
    <xf numFmtId="15" fontId="10" fillId="4" borderId="55" xfId="0" applyNumberFormat="1" applyFont="1" applyFill="1" applyBorder="1" applyAlignment="1">
      <alignment horizontal="center" vertical="center"/>
    </xf>
    <xf numFmtId="0" fontId="10" fillId="4" borderId="43" xfId="0" applyFont="1" applyFill="1" applyBorder="1" applyAlignment="1">
      <alignment horizontal="center" vertical="center"/>
    </xf>
    <xf numFmtId="0" fontId="0" fillId="4" borderId="0" xfId="0" applyFill="1"/>
    <xf numFmtId="0" fontId="0" fillId="2" borderId="0" xfId="0" applyFont="1" applyFill="1"/>
    <xf numFmtId="0" fontId="3" fillId="2" borderId="0" xfId="0" applyFont="1" applyFill="1"/>
    <xf numFmtId="0" fontId="11" fillId="2" borderId="0" xfId="0" applyFont="1" applyFill="1" applyAlignment="1">
      <alignment horizontal="left" vertical="center"/>
    </xf>
    <xf numFmtId="0" fontId="11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left" vertical="center"/>
    </xf>
    <xf numFmtId="0" fontId="12" fillId="0" borderId="0" xfId="0" applyFont="1" applyBorder="1" applyAlignment="1"/>
    <xf numFmtId="0" fontId="17" fillId="0" borderId="0" xfId="1"/>
    <xf numFmtId="0" fontId="17" fillId="2" borderId="0" xfId="1" applyFill="1"/>
    <xf numFmtId="0" fontId="5" fillId="3" borderId="51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22" fillId="4" borderId="1" xfId="0" applyFont="1" applyFill="1" applyBorder="1" applyAlignment="1">
      <alignment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5" fillId="0" borderId="3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5" fillId="3" borderId="22" xfId="0" applyFont="1" applyFill="1" applyBorder="1" applyAlignment="1">
      <alignment vertical="center"/>
    </xf>
    <xf numFmtId="0" fontId="31" fillId="4" borderId="1" xfId="0" applyFont="1" applyFill="1" applyBorder="1" applyAlignment="1">
      <alignment vertical="center" wrapText="1"/>
    </xf>
    <xf numFmtId="0" fontId="32" fillId="0" borderId="3" xfId="1" applyFont="1" applyBorder="1" applyAlignment="1">
      <alignment horizontal="left" vertical="top" wrapText="1"/>
    </xf>
    <xf numFmtId="0" fontId="33" fillId="0" borderId="54" xfId="1" applyFont="1" applyBorder="1" applyAlignment="1">
      <alignment horizontal="left" vertical="top"/>
    </xf>
    <xf numFmtId="0" fontId="30" fillId="4" borderId="57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/>
    </xf>
    <xf numFmtId="0" fontId="34" fillId="4" borderId="24" xfId="0" applyFont="1" applyFill="1" applyBorder="1" applyAlignment="1">
      <alignment horizontal="center" vertical="center" wrapText="1"/>
    </xf>
    <xf numFmtId="0" fontId="34" fillId="4" borderId="8" xfId="0" applyFont="1" applyFill="1" applyBorder="1" applyAlignment="1">
      <alignment horizontal="center" vertical="center"/>
    </xf>
    <xf numFmtId="0" fontId="34" fillId="4" borderId="28" xfId="0" applyFont="1" applyFill="1" applyBorder="1" applyAlignment="1">
      <alignment horizontal="center" vertical="center" wrapText="1"/>
    </xf>
    <xf numFmtId="0" fontId="24" fillId="0" borderId="41" xfId="0" applyFont="1" applyBorder="1" applyAlignment="1">
      <alignment vertical="top" wrapText="1"/>
    </xf>
    <xf numFmtId="0" fontId="29" fillId="0" borderId="13" xfId="0" applyFont="1" applyBorder="1" applyAlignment="1">
      <alignment vertical="top" wrapText="1"/>
    </xf>
    <xf numFmtId="0" fontId="29" fillId="0" borderId="42" xfId="0" applyFont="1" applyBorder="1" applyAlignment="1">
      <alignment vertical="top" wrapText="1"/>
    </xf>
    <xf numFmtId="0" fontId="19" fillId="7" borderId="57" xfId="0" applyFont="1" applyFill="1" applyBorder="1" applyAlignment="1">
      <alignment horizontal="left" vertical="center"/>
    </xf>
    <xf numFmtId="0" fontId="19" fillId="7" borderId="3" xfId="0" applyFont="1" applyFill="1" applyBorder="1" applyAlignment="1">
      <alignment horizontal="left" vertical="center"/>
    </xf>
    <xf numFmtId="0" fontId="19" fillId="7" borderId="3" xfId="0" applyFont="1" applyFill="1" applyBorder="1" applyAlignment="1">
      <alignment horizontal="center" vertical="center"/>
    </xf>
    <xf numFmtId="0" fontId="25" fillId="0" borderId="23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25" xfId="0" applyFont="1" applyBorder="1" applyAlignment="1">
      <alignment horizontal="left" vertical="center"/>
    </xf>
    <xf numFmtId="0" fontId="25" fillId="0" borderId="27" xfId="0" applyFont="1" applyBorder="1" applyAlignment="1">
      <alignment horizontal="left" vertical="center"/>
    </xf>
    <xf numFmtId="0" fontId="25" fillId="0" borderId="8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3" fillId="6" borderId="0" xfId="0" applyFont="1" applyFill="1" applyAlignment="1">
      <alignment horizontal="center" vertical="center"/>
    </xf>
    <xf numFmtId="0" fontId="21" fillId="6" borderId="0" xfId="0" applyFont="1" applyFill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5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15" fontId="10" fillId="4" borderId="4" xfId="0" applyNumberFormat="1" applyFont="1" applyFill="1" applyBorder="1" applyAlignment="1">
      <alignment horizontal="center" vertical="center"/>
    </xf>
    <xf numFmtId="15" fontId="10" fillId="4" borderId="5" xfId="0" applyNumberFormat="1" applyFont="1" applyFill="1" applyBorder="1" applyAlignment="1">
      <alignment horizontal="center" vertical="center"/>
    </xf>
    <xf numFmtId="15" fontId="10" fillId="4" borderId="6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4" borderId="29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 vertical="top"/>
    </xf>
    <xf numFmtId="0" fontId="4" fillId="4" borderId="30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4" fillId="3" borderId="21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9" fillId="4" borderId="4" xfId="0" applyFont="1" applyFill="1" applyBorder="1" applyAlignment="1" applyProtection="1">
      <alignment horizontal="left" vertical="center"/>
      <protection locked="0"/>
    </xf>
    <xf numFmtId="0" fontId="9" fillId="4" borderId="6" xfId="0" applyFont="1" applyFill="1" applyBorder="1" applyAlignment="1" applyProtection="1">
      <alignment horizontal="left" vertical="center"/>
      <protection locked="0"/>
    </xf>
    <xf numFmtId="0" fontId="5" fillId="3" borderId="51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7" fillId="4" borderId="4" xfId="0" applyFont="1" applyFill="1" applyBorder="1" applyAlignment="1">
      <alignment horizontal="left" vertical="center"/>
    </xf>
    <xf numFmtId="0" fontId="7" fillId="4" borderId="6" xfId="0" applyFont="1" applyFill="1" applyBorder="1" applyAlignment="1">
      <alignment horizontal="left" vertical="center"/>
    </xf>
    <xf numFmtId="0" fontId="5" fillId="3" borderId="18" xfId="0" applyFont="1" applyFill="1" applyBorder="1" applyAlignment="1"/>
    <xf numFmtId="0" fontId="5" fillId="3" borderId="19" xfId="0" applyFont="1" applyFill="1" applyBorder="1" applyAlignment="1"/>
    <xf numFmtId="0" fontId="10" fillId="4" borderId="5" xfId="0" applyFont="1" applyFill="1" applyBorder="1" applyAlignment="1">
      <alignment horizontal="center" vertical="center"/>
    </xf>
    <xf numFmtId="0" fontId="10" fillId="4" borderId="32" xfId="0" applyFont="1" applyFill="1" applyBorder="1" applyAlignment="1">
      <alignment horizontal="center" vertical="center"/>
    </xf>
    <xf numFmtId="0" fontId="8" fillId="4" borderId="39" xfId="0" applyFont="1" applyFill="1" applyBorder="1" applyAlignment="1" applyProtection="1">
      <alignment horizontal="center"/>
      <protection locked="0"/>
    </xf>
    <xf numFmtId="0" fontId="8" fillId="4" borderId="0" xfId="0" applyFont="1" applyFill="1" applyBorder="1" applyAlignment="1" applyProtection="1">
      <alignment horizontal="center"/>
      <protection locked="0"/>
    </xf>
    <xf numFmtId="0" fontId="8" fillId="4" borderId="40" xfId="0" applyFont="1" applyFill="1" applyBorder="1" applyAlignment="1" applyProtection="1">
      <alignment horizontal="center"/>
      <protection locked="0"/>
    </xf>
    <xf numFmtId="0" fontId="1" fillId="3" borderId="47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38" xfId="0" applyFont="1" applyFill="1" applyBorder="1" applyAlignment="1">
      <alignment horizontal="left" vertical="top" wrapText="1"/>
    </xf>
    <xf numFmtId="0" fontId="11" fillId="0" borderId="41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11" fillId="0" borderId="42" xfId="0" applyFont="1" applyFill="1" applyBorder="1" applyAlignment="1">
      <alignment horizontal="left" vertical="top" wrapText="1"/>
    </xf>
    <xf numFmtId="0" fontId="5" fillId="0" borderId="41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42" xfId="0" applyFont="1" applyBorder="1" applyAlignment="1">
      <alignment horizontal="left" vertical="top" wrapText="1"/>
    </xf>
    <xf numFmtId="0" fontId="5" fillId="3" borderId="45" xfId="0" applyFont="1" applyFill="1" applyBorder="1" applyAlignment="1">
      <alignment horizontal="center" vertical="center"/>
    </xf>
    <xf numFmtId="0" fontId="5" fillId="3" borderId="48" xfId="0" applyFont="1" applyFill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3" borderId="49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" fillId="3" borderId="49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34" fillId="4" borderId="2" xfId="0" applyFont="1" applyFill="1" applyBorder="1" applyAlignment="1">
      <alignment horizontal="center" vertical="center"/>
    </xf>
    <xf numFmtId="0" fontId="34" fillId="4" borderId="53" xfId="0" applyFont="1" applyFill="1" applyBorder="1" applyAlignment="1">
      <alignment horizontal="center" vertical="center" wrapText="1"/>
    </xf>
    <xf numFmtId="0" fontId="36" fillId="4" borderId="31" xfId="0" applyFont="1" applyFill="1" applyBorder="1" applyAlignment="1">
      <alignment horizontal="center" vertical="center"/>
    </xf>
    <xf numFmtId="0" fontId="36" fillId="4" borderId="1" xfId="0" applyFont="1" applyFill="1" applyBorder="1" applyAlignment="1">
      <alignment horizontal="center" vertical="center"/>
    </xf>
    <xf numFmtId="0" fontId="35" fillId="4" borderId="31" xfId="0" applyFont="1" applyFill="1" applyBorder="1" applyAlignment="1">
      <alignment horizontal="center" vertical="center"/>
    </xf>
    <xf numFmtId="0" fontId="35" fillId="4" borderId="1" xfId="0" applyFont="1" applyFill="1" applyBorder="1" applyAlignment="1">
      <alignment horizontal="center" vertical="center"/>
    </xf>
    <xf numFmtId="0" fontId="35" fillId="3" borderId="31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/>
    </xf>
    <xf numFmtId="0" fontId="35" fillId="4" borderId="31" xfId="0" applyFont="1" applyFill="1" applyBorder="1" applyAlignment="1">
      <alignment horizontal="center" vertical="center" wrapText="1"/>
    </xf>
    <xf numFmtId="0" fontId="35" fillId="4" borderId="57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2"/>
  <sheetViews>
    <sheetView tabSelected="1" topLeftCell="A7" workbookViewId="0">
      <selection activeCell="A8" sqref="A8:A9"/>
    </sheetView>
  </sheetViews>
  <sheetFormatPr defaultColWidth="9.140625" defaultRowHeight="15"/>
  <cols>
    <col min="1" max="1" width="5.42578125" style="1" customWidth="1"/>
    <col min="2" max="2" width="17.42578125" style="1" customWidth="1"/>
    <col min="3" max="3" width="45.28515625" style="1" customWidth="1"/>
    <col min="4" max="4" width="9.5703125" style="103" customWidth="1"/>
    <col min="5" max="5" width="8.85546875" style="1" customWidth="1"/>
    <col min="6" max="6" width="14" style="1" customWidth="1"/>
    <col min="7" max="7" width="15" style="1" customWidth="1"/>
    <col min="8" max="16384" width="9.140625" style="1"/>
  </cols>
  <sheetData>
    <row r="1" spans="1:66" ht="25.35" customHeight="1">
      <c r="A1" s="148" t="s">
        <v>64</v>
      </c>
      <c r="B1" s="148"/>
      <c r="C1" s="148"/>
      <c r="D1" s="148"/>
      <c r="E1" s="148"/>
      <c r="F1" s="148"/>
      <c r="G1" s="148"/>
    </row>
    <row r="2" spans="1:66" ht="19.5">
      <c r="A2" s="149" t="s">
        <v>60</v>
      </c>
      <c r="B2" s="149"/>
      <c r="C2" s="149"/>
      <c r="D2" s="149"/>
      <c r="E2" s="149"/>
      <c r="F2" s="149"/>
      <c r="G2" s="149"/>
    </row>
    <row r="3" spans="1:66" ht="23.25">
      <c r="A3" s="150" t="s">
        <v>61</v>
      </c>
      <c r="B3" s="151"/>
      <c r="C3" s="151"/>
      <c r="D3" s="151"/>
      <c r="E3" s="151"/>
      <c r="F3" s="151"/>
      <c r="G3" s="151"/>
    </row>
    <row r="4" spans="1:66" ht="21.6" customHeight="1">
      <c r="A4" s="152" t="s">
        <v>57</v>
      </c>
      <c r="B4" s="153"/>
      <c r="C4" s="117"/>
      <c r="D4" s="118" t="s">
        <v>58</v>
      </c>
      <c r="E4" s="154"/>
      <c r="F4" s="154"/>
      <c r="G4" s="154"/>
    </row>
    <row r="5" spans="1:66" ht="21.6" customHeight="1">
      <c r="A5" s="152" t="s">
        <v>81</v>
      </c>
      <c r="B5" s="153"/>
      <c r="C5" s="117"/>
      <c r="D5" s="118" t="s">
        <v>59</v>
      </c>
      <c r="E5" s="154"/>
      <c r="F5" s="154"/>
      <c r="G5" s="154"/>
    </row>
    <row r="6" spans="1:66" s="2" customFormat="1" ht="19.7" customHeight="1" thickBot="1">
      <c r="A6" s="112"/>
      <c r="B6" s="112"/>
      <c r="C6" s="112"/>
      <c r="D6" s="112"/>
      <c r="E6" s="112"/>
      <c r="F6" s="112"/>
      <c r="G6" s="112"/>
    </row>
    <row r="7" spans="1:66" ht="19.5" customHeight="1">
      <c r="A7" s="115" t="s">
        <v>62</v>
      </c>
      <c r="B7" s="116" t="s">
        <v>3</v>
      </c>
      <c r="C7" s="116" t="s">
        <v>4</v>
      </c>
      <c r="D7" s="116" t="s">
        <v>56</v>
      </c>
      <c r="E7" s="116" t="s">
        <v>63</v>
      </c>
      <c r="F7" s="116" t="s">
        <v>2</v>
      </c>
      <c r="G7" s="123" t="s">
        <v>11</v>
      </c>
    </row>
    <row r="8" spans="1:66" s="113" customFormat="1" ht="197.25" customHeight="1">
      <c r="A8" s="225">
        <v>1</v>
      </c>
      <c r="B8" s="119" t="s">
        <v>75</v>
      </c>
      <c r="C8" s="124" t="s">
        <v>76</v>
      </c>
      <c r="D8" s="119" t="s">
        <v>65</v>
      </c>
      <c r="E8" s="120">
        <v>200</v>
      </c>
      <c r="F8" s="125"/>
      <c r="G8" s="126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  <c r="AX8" s="114"/>
      <c r="AY8" s="114"/>
      <c r="AZ8" s="114"/>
      <c r="BA8" s="114"/>
      <c r="BB8" s="114"/>
      <c r="BC8" s="114"/>
      <c r="BD8" s="114"/>
      <c r="BE8" s="114"/>
      <c r="BF8" s="114"/>
      <c r="BG8" s="114"/>
      <c r="BH8" s="114"/>
      <c r="BI8" s="114"/>
      <c r="BJ8" s="114"/>
      <c r="BK8" s="114"/>
      <c r="BL8" s="114"/>
      <c r="BM8" s="114"/>
      <c r="BN8" s="114"/>
    </row>
    <row r="9" spans="1:66" s="113" customFormat="1" ht="50.25" customHeight="1">
      <c r="A9" s="226">
        <v>2</v>
      </c>
      <c r="B9" s="119" t="s">
        <v>77</v>
      </c>
      <c r="C9" s="124" t="s">
        <v>78</v>
      </c>
      <c r="D9" s="119" t="s">
        <v>65</v>
      </c>
      <c r="E9" s="120">
        <v>2</v>
      </c>
      <c r="F9" s="125"/>
      <c r="G9" s="126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  <c r="AX9" s="114"/>
      <c r="AY9" s="114"/>
      <c r="AZ9" s="114"/>
      <c r="BA9" s="114"/>
      <c r="BB9" s="114"/>
      <c r="BC9" s="114"/>
      <c r="BD9" s="114"/>
      <c r="BE9" s="114"/>
      <c r="BF9" s="114"/>
      <c r="BG9" s="114"/>
      <c r="BH9" s="114"/>
      <c r="BI9" s="114"/>
      <c r="BJ9" s="114"/>
      <c r="BK9" s="114"/>
      <c r="BL9" s="114"/>
      <c r="BM9" s="114"/>
      <c r="BN9" s="114"/>
    </row>
    <row r="10" spans="1:66" s="113" customFormat="1" ht="15.75">
      <c r="A10" s="127"/>
      <c r="B10" s="124"/>
      <c r="C10" s="124"/>
      <c r="D10" s="119"/>
      <c r="E10" s="120"/>
      <c r="F10" s="125"/>
      <c r="G10" s="126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  <c r="AX10" s="114"/>
      <c r="AY10" s="114"/>
      <c r="AZ10" s="114"/>
      <c r="BA10" s="114"/>
      <c r="BB10" s="114"/>
      <c r="BC10" s="1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14"/>
    </row>
    <row r="11" spans="1:66" s="113" customFormat="1" ht="17.45" customHeight="1">
      <c r="A11" s="219" t="s">
        <v>73</v>
      </c>
      <c r="B11" s="220"/>
      <c r="C11" s="220"/>
      <c r="D11" s="128"/>
      <c r="E11" s="128"/>
      <c r="F11" s="128"/>
      <c r="G11" s="129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</row>
    <row r="12" spans="1:66" s="113" customFormat="1" ht="17.45" customHeight="1">
      <c r="A12" s="221" t="s">
        <v>72</v>
      </c>
      <c r="B12" s="222"/>
      <c r="C12" s="222"/>
      <c r="D12" s="128"/>
      <c r="E12" s="128"/>
      <c r="F12" s="128"/>
      <c r="G12" s="129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</row>
    <row r="13" spans="1:66" s="113" customFormat="1" ht="17.45" customHeight="1">
      <c r="A13" s="221" t="s">
        <v>74</v>
      </c>
      <c r="B13" s="222"/>
      <c r="C13" s="222"/>
      <c r="D13" s="217"/>
      <c r="E13" s="217"/>
      <c r="F13" s="217"/>
      <c r="G13" s="218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</row>
    <row r="14" spans="1:66" s="113" customFormat="1" ht="17.45" customHeight="1" thickBot="1">
      <c r="A14" s="223" t="s">
        <v>79</v>
      </c>
      <c r="B14" s="224"/>
      <c r="C14" s="224"/>
      <c r="D14" s="130"/>
      <c r="E14" s="130"/>
      <c r="F14" s="130"/>
      <c r="G14" s="131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  <c r="BL14" s="114"/>
      <c r="BM14" s="114"/>
      <c r="BN14" s="114"/>
    </row>
    <row r="15" spans="1:66" s="104" customFormat="1" ht="222.75" customHeight="1" thickBot="1">
      <c r="A15" s="132" t="s">
        <v>80</v>
      </c>
      <c r="B15" s="133"/>
      <c r="C15" s="133"/>
      <c r="D15" s="133"/>
      <c r="E15" s="133"/>
      <c r="F15" s="133"/>
      <c r="G15" s="134"/>
    </row>
    <row r="16" spans="1:66" s="104" customFormat="1" ht="18">
      <c r="A16" s="135" t="s">
        <v>66</v>
      </c>
      <c r="B16" s="136"/>
      <c r="C16" s="136"/>
      <c r="D16" s="136"/>
      <c r="E16" s="136"/>
      <c r="F16" s="137" t="s">
        <v>67</v>
      </c>
      <c r="G16" s="137"/>
    </row>
    <row r="17" spans="1:7" s="104" customFormat="1" ht="17.25">
      <c r="A17" s="138" t="s">
        <v>68</v>
      </c>
      <c r="B17" s="139"/>
      <c r="C17" s="140"/>
      <c r="D17" s="141"/>
      <c r="E17" s="142"/>
      <c r="F17" s="143"/>
      <c r="G17" s="143"/>
    </row>
    <row r="18" spans="1:7" s="104" customFormat="1" ht="17.25">
      <c r="A18" s="138" t="s">
        <v>69</v>
      </c>
      <c r="B18" s="139"/>
      <c r="C18" s="140"/>
      <c r="D18" s="141"/>
      <c r="E18" s="142"/>
      <c r="F18" s="143"/>
      <c r="G18" s="143"/>
    </row>
    <row r="19" spans="1:7" s="104" customFormat="1" ht="17.25">
      <c r="A19" s="121" t="s">
        <v>70</v>
      </c>
      <c r="B19" s="122"/>
      <c r="C19" s="140"/>
      <c r="D19" s="141"/>
      <c r="E19" s="142"/>
      <c r="F19" s="143"/>
      <c r="G19" s="143"/>
    </row>
    <row r="20" spans="1:7" s="104" customFormat="1" ht="18" thickBot="1">
      <c r="A20" s="145" t="s">
        <v>71</v>
      </c>
      <c r="B20" s="146"/>
      <c r="C20" s="147"/>
      <c r="D20" s="147"/>
      <c r="E20" s="147"/>
      <c r="F20" s="144"/>
      <c r="G20" s="144"/>
    </row>
    <row r="21" spans="1:7" s="105" customFormat="1" ht="21" customHeight="1">
      <c r="A21" s="106"/>
      <c r="B21" s="110"/>
      <c r="C21" s="102"/>
      <c r="D21" s="107"/>
      <c r="E21" s="111"/>
      <c r="F21" s="108"/>
      <c r="G21" s="109"/>
    </row>
    <row r="22" spans="1:7" s="105" customFormat="1" ht="21" customHeight="1">
      <c r="A22" s="106"/>
      <c r="B22" s="110"/>
      <c r="C22" s="102"/>
      <c r="D22" s="107"/>
      <c r="E22" s="111"/>
      <c r="F22" s="108"/>
      <c r="G22" s="109"/>
    </row>
  </sheetData>
  <mergeCells count="22">
    <mergeCell ref="A1:G1"/>
    <mergeCell ref="A2:G2"/>
    <mergeCell ref="A3:G3"/>
    <mergeCell ref="A4:B4"/>
    <mergeCell ref="A5:B5"/>
    <mergeCell ref="E4:G4"/>
    <mergeCell ref="E5:G5"/>
    <mergeCell ref="A17:B17"/>
    <mergeCell ref="C17:E17"/>
    <mergeCell ref="F17:G20"/>
    <mergeCell ref="A18:B18"/>
    <mergeCell ref="C18:E18"/>
    <mergeCell ref="C19:E19"/>
    <mergeCell ref="A20:B20"/>
    <mergeCell ref="C20:E20"/>
    <mergeCell ref="A11:C11"/>
    <mergeCell ref="A12:C12"/>
    <mergeCell ref="A14:C14"/>
    <mergeCell ref="A15:G15"/>
    <mergeCell ref="A16:E16"/>
    <mergeCell ref="F16:G16"/>
    <mergeCell ref="A13:C13"/>
  </mergeCells>
  <pageMargins left="0.34" right="0.19" top="0.19" bottom="0.16" header="0.19" footer="0.16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showGridLines="0" view="pageBreakPreview" topLeftCell="A19" zoomScaleNormal="90" zoomScaleSheetLayoutView="100" workbookViewId="0">
      <pane xSplit="8" topLeftCell="I1" activePane="topRight" state="frozen"/>
      <selection pane="topRight" activeCell="G1" sqref="G1:H1"/>
    </sheetView>
  </sheetViews>
  <sheetFormatPr defaultColWidth="9.140625" defaultRowHeight="15"/>
  <cols>
    <col min="1" max="1" width="4.5703125" style="1" customWidth="1"/>
    <col min="2" max="2" width="11.5703125" style="1" customWidth="1"/>
    <col min="3" max="3" width="48.5703125" style="1" customWidth="1"/>
    <col min="4" max="4" width="10.5703125" style="1" bestFit="1" customWidth="1"/>
    <col min="5" max="5" width="9.140625" style="1" customWidth="1"/>
    <col min="6" max="6" width="15.5703125" style="1" bestFit="1" customWidth="1"/>
    <col min="7" max="7" width="10.140625" style="1" customWidth="1"/>
    <col min="8" max="9" width="9.140625" style="1"/>
    <col min="10" max="10" width="9" style="1" bestFit="1" customWidth="1"/>
    <col min="11" max="11" width="9.140625" style="1"/>
    <col min="12" max="12" width="10.140625" style="1" bestFit="1" customWidth="1"/>
    <col min="13" max="13" width="9.140625" style="1"/>
    <col min="14" max="14" width="12.42578125" style="1" bestFit="1" customWidth="1"/>
    <col min="15" max="15" width="11.85546875" style="1" customWidth="1"/>
    <col min="16" max="16" width="15" style="1" customWidth="1"/>
    <col min="17" max="16384" width="9.140625" style="1"/>
  </cols>
  <sheetData>
    <row r="1" spans="1:16" s="2" customFormat="1" ht="17.25">
      <c r="A1" s="182" t="s">
        <v>5</v>
      </c>
      <c r="B1" s="183"/>
      <c r="C1" s="177" t="s">
        <v>9</v>
      </c>
      <c r="D1" s="178"/>
      <c r="E1" s="178"/>
      <c r="F1" s="184"/>
      <c r="G1" s="177" t="s">
        <v>12</v>
      </c>
      <c r="H1" s="184"/>
      <c r="I1" s="190" t="s">
        <v>13</v>
      </c>
      <c r="J1" s="191"/>
      <c r="K1" s="177" t="s">
        <v>14</v>
      </c>
      <c r="L1" s="178"/>
      <c r="M1" s="177" t="s">
        <v>14</v>
      </c>
      <c r="N1" s="178"/>
      <c r="O1" s="57"/>
      <c r="P1" s="58"/>
    </row>
    <row r="2" spans="1:16" ht="17.25">
      <c r="A2" s="187" t="s">
        <v>6</v>
      </c>
      <c r="B2" s="174"/>
      <c r="C2" s="168" t="s">
        <v>37</v>
      </c>
      <c r="D2" s="169"/>
      <c r="E2" s="169"/>
      <c r="F2" s="170"/>
      <c r="G2" s="160"/>
      <c r="H2" s="161"/>
      <c r="I2" s="49"/>
      <c r="J2" s="49"/>
      <c r="K2" s="160"/>
      <c r="L2" s="179"/>
      <c r="M2" s="160"/>
      <c r="N2" s="179"/>
      <c r="O2" s="10"/>
      <c r="P2" s="60"/>
    </row>
    <row r="3" spans="1:16" ht="17.25">
      <c r="A3" s="174" t="s">
        <v>7</v>
      </c>
      <c r="B3" s="174"/>
      <c r="C3" s="78" t="s">
        <v>38</v>
      </c>
      <c r="D3" s="79"/>
      <c r="E3" s="79"/>
      <c r="F3" s="80"/>
      <c r="G3" s="73"/>
      <c r="H3" s="74"/>
      <c r="I3" s="73"/>
      <c r="J3" s="74"/>
      <c r="K3" s="73"/>
      <c r="L3" s="74"/>
      <c r="M3" s="73"/>
      <c r="N3" s="75"/>
      <c r="O3" s="71"/>
      <c r="P3" s="64"/>
    </row>
    <row r="4" spans="1:16" ht="17.25">
      <c r="A4" s="174" t="s">
        <v>8</v>
      </c>
      <c r="B4" s="174"/>
      <c r="C4" s="78" t="s">
        <v>39</v>
      </c>
      <c r="D4" s="79"/>
      <c r="E4" s="79"/>
      <c r="F4" s="80"/>
      <c r="G4" s="73"/>
      <c r="H4" s="74"/>
      <c r="I4" s="73"/>
      <c r="J4" s="74"/>
      <c r="K4" s="73"/>
      <c r="L4" s="74"/>
      <c r="M4" s="73"/>
      <c r="N4" s="75"/>
      <c r="O4" s="71"/>
      <c r="P4" s="64"/>
    </row>
    <row r="5" spans="1:16" ht="34.5">
      <c r="A5" s="160" t="s">
        <v>10</v>
      </c>
      <c r="B5" s="161"/>
      <c r="C5" s="85" t="s">
        <v>40</v>
      </c>
      <c r="D5" s="79"/>
      <c r="E5" s="79"/>
      <c r="F5" s="80"/>
      <c r="G5" s="73"/>
      <c r="H5" s="74"/>
      <c r="I5" s="73"/>
      <c r="J5" s="74"/>
      <c r="K5" s="73"/>
      <c r="L5" s="74"/>
      <c r="M5" s="73"/>
      <c r="N5" s="75"/>
      <c r="O5" s="71"/>
      <c r="P5" s="64"/>
    </row>
    <row r="6" spans="1:16" ht="17.25">
      <c r="A6" s="160" t="s">
        <v>32</v>
      </c>
      <c r="B6" s="161"/>
      <c r="C6" s="162" t="s">
        <v>53</v>
      </c>
      <c r="D6" s="163"/>
      <c r="E6" s="163"/>
      <c r="F6" s="164"/>
      <c r="G6" s="160"/>
      <c r="H6" s="161"/>
      <c r="I6" s="76"/>
      <c r="J6" s="76"/>
      <c r="K6" s="76"/>
      <c r="L6" s="76"/>
      <c r="M6" s="76"/>
      <c r="N6" s="76"/>
      <c r="O6" s="71"/>
      <c r="P6" s="64"/>
    </row>
    <row r="7" spans="1:16" s="2" customFormat="1" ht="20.25" thickBot="1">
      <c r="A7" s="185" t="s">
        <v>15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69"/>
      <c r="N7" s="69"/>
      <c r="O7" s="50"/>
      <c r="P7" s="61"/>
    </row>
    <row r="8" spans="1:16" ht="19.5">
      <c r="A8" s="208" t="s">
        <v>0</v>
      </c>
      <c r="B8" s="210" t="s">
        <v>3</v>
      </c>
      <c r="C8" s="210" t="s">
        <v>4</v>
      </c>
      <c r="D8" s="210" t="s">
        <v>1</v>
      </c>
      <c r="E8" s="212" t="s">
        <v>6</v>
      </c>
      <c r="F8" s="212"/>
      <c r="G8" s="212" t="s">
        <v>7</v>
      </c>
      <c r="H8" s="212"/>
      <c r="I8" s="175" t="s">
        <v>8</v>
      </c>
      <c r="J8" s="176"/>
      <c r="K8" s="212" t="s">
        <v>10</v>
      </c>
      <c r="L8" s="213"/>
      <c r="M8" s="213" t="s">
        <v>32</v>
      </c>
      <c r="N8" s="216"/>
      <c r="O8" s="214" t="s">
        <v>22</v>
      </c>
      <c r="P8" s="197" t="s">
        <v>23</v>
      </c>
    </row>
    <row r="9" spans="1:16" ht="18" thickBot="1">
      <c r="A9" s="209"/>
      <c r="B9" s="211"/>
      <c r="C9" s="211"/>
      <c r="D9" s="211"/>
      <c r="E9" s="55" t="s">
        <v>2</v>
      </c>
      <c r="F9" s="55" t="s">
        <v>11</v>
      </c>
      <c r="G9" s="55" t="s">
        <v>2</v>
      </c>
      <c r="H9" s="55" t="s">
        <v>11</v>
      </c>
      <c r="I9" s="55" t="s">
        <v>2</v>
      </c>
      <c r="J9" s="56" t="s">
        <v>11</v>
      </c>
      <c r="K9" s="55" t="s">
        <v>2</v>
      </c>
      <c r="L9" s="94" t="s">
        <v>11</v>
      </c>
      <c r="M9" s="55" t="s">
        <v>2</v>
      </c>
      <c r="N9" s="56" t="s">
        <v>11</v>
      </c>
      <c r="O9" s="215"/>
      <c r="P9" s="198"/>
    </row>
    <row r="10" spans="1:16" s="12" customFormat="1" ht="195.75">
      <c r="A10" s="89">
        <v>1</v>
      </c>
      <c r="B10" s="90" t="s">
        <v>35</v>
      </c>
      <c r="C10" s="91" t="s">
        <v>36</v>
      </c>
      <c r="D10" s="51">
        <v>20000</v>
      </c>
      <c r="E10" s="51">
        <v>407</v>
      </c>
      <c r="F10" s="51">
        <f>D10*E10</f>
        <v>8140000</v>
      </c>
      <c r="G10" s="72">
        <v>407</v>
      </c>
      <c r="H10" s="51">
        <f>D10*G10</f>
        <v>8140000</v>
      </c>
      <c r="I10" s="52">
        <v>380</v>
      </c>
      <c r="J10" s="52">
        <f>I10*D10</f>
        <v>7600000</v>
      </c>
      <c r="K10" s="52">
        <v>575</v>
      </c>
      <c r="L10" s="11">
        <f>SUM(D10*K10)</f>
        <v>11500000</v>
      </c>
      <c r="M10" s="86">
        <v>520</v>
      </c>
      <c r="N10" s="53">
        <f>D10*K10</f>
        <v>11500000</v>
      </c>
      <c r="O10" s="54">
        <f>IFERROR(MAX(E10,G10,I10,K10,M10,),"-")</f>
        <v>575</v>
      </c>
      <c r="P10" s="62">
        <f>IFERROR(AVERAGE(E10,G10,I10,K10,M10,),"-")</f>
        <v>381.5</v>
      </c>
    </row>
    <row r="11" spans="1:16" s="12" customFormat="1" ht="22.5" customHeight="1">
      <c r="A11" s="168" t="s">
        <v>41</v>
      </c>
      <c r="B11" s="169"/>
      <c r="C11" s="170"/>
      <c r="D11" s="51">
        <v>4000</v>
      </c>
      <c r="E11" s="53">
        <v>11</v>
      </c>
      <c r="F11" s="51">
        <f t="shared" ref="F11:F15" si="0">D11*E11</f>
        <v>44000</v>
      </c>
      <c r="G11" s="72">
        <v>20</v>
      </c>
      <c r="H11" s="51">
        <f t="shared" ref="H11:H15" si="1">D11*G11</f>
        <v>80000</v>
      </c>
      <c r="I11" s="52">
        <v>18</v>
      </c>
      <c r="J11" s="52">
        <f t="shared" ref="J11:J15" si="2">I11*D11</f>
        <v>72000</v>
      </c>
      <c r="K11" s="86">
        <v>12</v>
      </c>
      <c r="L11" s="11">
        <f t="shared" ref="L11:L15" si="3">SUM(D11*K11)</f>
        <v>48000</v>
      </c>
      <c r="M11" s="86">
        <v>7.5</v>
      </c>
      <c r="N11" s="11">
        <f t="shared" ref="N11:N15" si="4">SUM(F11*M11)</f>
        <v>330000</v>
      </c>
      <c r="O11" s="87"/>
      <c r="P11" s="62"/>
    </row>
    <row r="12" spans="1:16" s="12" customFormat="1" ht="22.5" customHeight="1">
      <c r="A12" s="168" t="s">
        <v>42</v>
      </c>
      <c r="B12" s="169"/>
      <c r="C12" s="170"/>
      <c r="D12" s="51">
        <v>2500</v>
      </c>
      <c r="E12" s="53">
        <v>20</v>
      </c>
      <c r="F12" s="51">
        <f t="shared" si="0"/>
        <v>50000</v>
      </c>
      <c r="G12" s="72">
        <v>21</v>
      </c>
      <c r="H12" s="51">
        <f t="shared" si="1"/>
        <v>52500</v>
      </c>
      <c r="I12" s="52">
        <v>20</v>
      </c>
      <c r="J12" s="52">
        <f t="shared" si="2"/>
        <v>50000</v>
      </c>
      <c r="K12" s="86">
        <v>13</v>
      </c>
      <c r="L12" s="11">
        <f t="shared" si="3"/>
        <v>32500</v>
      </c>
      <c r="M12" s="86">
        <v>18</v>
      </c>
      <c r="N12" s="11">
        <f t="shared" si="4"/>
        <v>900000</v>
      </c>
      <c r="O12" s="87"/>
      <c r="P12" s="62"/>
    </row>
    <row r="13" spans="1:16" s="12" customFormat="1" ht="22.5" customHeight="1">
      <c r="A13" s="168" t="s">
        <v>54</v>
      </c>
      <c r="B13" s="169"/>
      <c r="C13" s="170"/>
      <c r="D13" s="51">
        <v>2500</v>
      </c>
      <c r="E13" s="53">
        <v>16</v>
      </c>
      <c r="F13" s="51">
        <f t="shared" si="0"/>
        <v>40000</v>
      </c>
      <c r="G13" s="72">
        <v>20</v>
      </c>
      <c r="H13" s="51">
        <f t="shared" si="1"/>
        <v>50000</v>
      </c>
      <c r="I13" s="52">
        <v>20</v>
      </c>
      <c r="J13" s="52">
        <f t="shared" si="2"/>
        <v>50000</v>
      </c>
      <c r="K13" s="86">
        <v>13</v>
      </c>
      <c r="L13" s="11">
        <f t="shared" si="3"/>
        <v>32500</v>
      </c>
      <c r="M13" s="86">
        <v>15</v>
      </c>
      <c r="N13" s="11">
        <f t="shared" si="4"/>
        <v>600000</v>
      </c>
      <c r="O13" s="87"/>
      <c r="P13" s="62"/>
    </row>
    <row r="14" spans="1:16" s="12" customFormat="1" ht="21.75" customHeight="1">
      <c r="A14" s="168" t="s">
        <v>43</v>
      </c>
      <c r="B14" s="169"/>
      <c r="C14" s="170"/>
      <c r="D14" s="51">
        <v>6000</v>
      </c>
      <c r="E14" s="53">
        <v>6</v>
      </c>
      <c r="F14" s="51">
        <f t="shared" si="0"/>
        <v>36000</v>
      </c>
      <c r="G14" s="72">
        <v>10</v>
      </c>
      <c r="H14" s="51">
        <f t="shared" si="1"/>
        <v>60000</v>
      </c>
      <c r="I14" s="52">
        <v>11</v>
      </c>
      <c r="J14" s="52">
        <f t="shared" si="2"/>
        <v>66000</v>
      </c>
      <c r="K14" s="86">
        <v>12</v>
      </c>
      <c r="L14" s="11">
        <f t="shared" si="3"/>
        <v>72000</v>
      </c>
      <c r="M14" s="86">
        <v>2.5</v>
      </c>
      <c r="N14" s="11">
        <f t="shared" si="4"/>
        <v>90000</v>
      </c>
      <c r="O14" s="87"/>
      <c r="P14" s="62"/>
    </row>
    <row r="15" spans="1:16" s="12" customFormat="1" ht="18" customHeight="1" thickBot="1">
      <c r="A15" s="168" t="s">
        <v>44</v>
      </c>
      <c r="B15" s="169"/>
      <c r="C15" s="170"/>
      <c r="D15" s="11">
        <v>5000</v>
      </c>
      <c r="E15" s="53">
        <v>9</v>
      </c>
      <c r="F15" s="51">
        <f t="shared" si="0"/>
        <v>45000</v>
      </c>
      <c r="G15" s="72">
        <v>20</v>
      </c>
      <c r="H15" s="51">
        <f t="shared" si="1"/>
        <v>100000</v>
      </c>
      <c r="I15" s="52">
        <v>20</v>
      </c>
      <c r="J15" s="52">
        <f t="shared" si="2"/>
        <v>100000</v>
      </c>
      <c r="K15" s="86">
        <v>12</v>
      </c>
      <c r="L15" s="11">
        <f t="shared" si="3"/>
        <v>60000</v>
      </c>
      <c r="M15" s="86">
        <v>9.5</v>
      </c>
      <c r="N15" s="11">
        <f t="shared" si="4"/>
        <v>427500</v>
      </c>
      <c r="O15" s="87"/>
      <c r="P15" s="62"/>
    </row>
    <row r="16" spans="1:16" ht="17.25">
      <c r="A16" s="42" t="s">
        <v>25</v>
      </c>
      <c r="B16" s="43"/>
      <c r="C16" s="43"/>
      <c r="D16" s="88"/>
      <c r="E16" s="15"/>
      <c r="F16" s="51">
        <f>SUM(F10:F15)</f>
        <v>8355000</v>
      </c>
      <c r="G16" s="81"/>
      <c r="H16" s="81">
        <f>SUM(H10:H15)</f>
        <v>8482500</v>
      </c>
      <c r="I16" s="82"/>
      <c r="J16" s="82">
        <f>SUM(J10:J15)</f>
        <v>7938000</v>
      </c>
      <c r="K16" s="83"/>
      <c r="L16" s="84">
        <f>SUM(L10:L15)</f>
        <v>11745000</v>
      </c>
      <c r="M16" s="83"/>
      <c r="N16" s="3">
        <f>SUM(N10:N15)</f>
        <v>13847500</v>
      </c>
      <c r="O16" s="18"/>
      <c r="P16" s="63"/>
    </row>
    <row r="17" spans="1:17" ht="17.25">
      <c r="A17" s="42" t="s">
        <v>17</v>
      </c>
      <c r="B17" s="43"/>
      <c r="C17" s="43"/>
      <c r="D17" s="43"/>
      <c r="E17" s="4"/>
      <c r="F17" s="3"/>
      <c r="G17" s="4"/>
      <c r="H17" s="3"/>
      <c r="I17" s="3"/>
      <c r="J17" s="17"/>
      <c r="K17" s="5"/>
      <c r="L17" s="20"/>
      <c r="M17" s="5"/>
      <c r="N17" s="3"/>
      <c r="O17" s="19"/>
      <c r="P17" s="59"/>
    </row>
    <row r="18" spans="1:17" ht="18" thickBot="1">
      <c r="A18" s="21" t="s">
        <v>16</v>
      </c>
      <c r="B18" s="22"/>
      <c r="C18" s="22"/>
      <c r="D18" s="22"/>
      <c r="E18" s="9"/>
      <c r="F18" s="92">
        <f>F16*13%</f>
        <v>1086150</v>
      </c>
      <c r="G18" s="9"/>
      <c r="H18" s="23">
        <f>H16*13%</f>
        <v>1102725</v>
      </c>
      <c r="I18" s="24"/>
      <c r="J18" s="25">
        <f>J16*13%</f>
        <v>1031940</v>
      </c>
      <c r="K18" s="22"/>
      <c r="L18" s="26">
        <f>L16*13%</f>
        <v>1526850</v>
      </c>
      <c r="M18" s="22"/>
      <c r="N18" s="26">
        <f>N16*13%</f>
        <v>1800175</v>
      </c>
      <c r="O18" s="19"/>
      <c r="P18" s="59"/>
    </row>
    <row r="19" spans="1:17" ht="18" thickBot="1">
      <c r="A19" s="6" t="s">
        <v>18</v>
      </c>
      <c r="B19" s="7"/>
      <c r="C19" s="7"/>
      <c r="D19" s="7"/>
      <c r="E19" s="13"/>
      <c r="F19" s="93">
        <f>F18+F16</f>
        <v>9441150</v>
      </c>
      <c r="G19" s="13"/>
      <c r="H19" s="14">
        <f>H16-H17+H18</f>
        <v>9585225</v>
      </c>
      <c r="I19" s="13"/>
      <c r="J19" s="14">
        <f>J16-J17+J18</f>
        <v>8969940</v>
      </c>
      <c r="K19" s="7"/>
      <c r="L19" s="44">
        <f>L16-L17+L18</f>
        <v>13271850</v>
      </c>
      <c r="M19" s="7"/>
      <c r="N19" s="44">
        <f>PRODUCT(N16+N18)</f>
        <v>15647675</v>
      </c>
      <c r="O19" s="19"/>
      <c r="P19" s="59"/>
    </row>
    <row r="20" spans="1:17" ht="17.25">
      <c r="A20" s="35" t="s">
        <v>19</v>
      </c>
      <c r="B20" s="8"/>
      <c r="C20" s="8"/>
      <c r="D20" s="8"/>
      <c r="E20" s="15"/>
      <c r="F20" s="16" t="s">
        <v>45</v>
      </c>
      <c r="G20" s="15"/>
      <c r="H20" s="16" t="s">
        <v>46</v>
      </c>
      <c r="I20" s="15"/>
      <c r="J20" s="16" t="s">
        <v>46</v>
      </c>
      <c r="K20" s="8"/>
      <c r="L20" s="36" t="s">
        <v>47</v>
      </c>
      <c r="M20" s="155" t="s">
        <v>55</v>
      </c>
      <c r="N20" s="156"/>
      <c r="O20" s="19"/>
      <c r="P20" s="59"/>
    </row>
    <row r="21" spans="1:17" ht="17.25">
      <c r="A21" s="37" t="s">
        <v>20</v>
      </c>
      <c r="B21" s="5"/>
      <c r="C21" s="5" t="s">
        <v>24</v>
      </c>
      <c r="D21" s="5"/>
      <c r="E21" s="4"/>
      <c r="F21" s="17"/>
      <c r="G21" s="4"/>
      <c r="H21" s="17"/>
      <c r="I21" s="4"/>
      <c r="J21" s="17"/>
      <c r="K21" s="5"/>
      <c r="L21" s="38"/>
      <c r="M21" s="5"/>
      <c r="N21" s="38"/>
      <c r="O21" s="19"/>
      <c r="P21" s="59"/>
    </row>
    <row r="22" spans="1:17" ht="18" thickBot="1">
      <c r="A22" s="39" t="s">
        <v>21</v>
      </c>
      <c r="B22" s="22"/>
      <c r="C22" s="22"/>
      <c r="D22" s="22"/>
      <c r="E22" s="9"/>
      <c r="F22" s="40"/>
      <c r="G22" s="9"/>
      <c r="H22" s="40"/>
      <c r="I22" s="9"/>
      <c r="J22" s="40"/>
      <c r="K22" s="22"/>
      <c r="L22" s="41"/>
      <c r="M22" s="22"/>
      <c r="N22" s="41"/>
      <c r="O22" s="34"/>
      <c r="P22" s="64"/>
    </row>
    <row r="23" spans="1:17" ht="40.5" customHeight="1">
      <c r="A23" s="199" t="s">
        <v>30</v>
      </c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1"/>
    </row>
    <row r="24" spans="1:17" ht="43.5" customHeight="1" thickBot="1">
      <c r="A24" s="202"/>
      <c r="B24" s="203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/>
      <c r="P24" s="204"/>
    </row>
    <row r="25" spans="1:17" ht="15.75" customHeight="1" thickBot="1">
      <c r="A25" s="205"/>
      <c r="B25" s="206"/>
      <c r="C25" s="206"/>
      <c r="D25" s="206"/>
      <c r="E25" s="206"/>
      <c r="F25" s="206"/>
      <c r="G25" s="206"/>
      <c r="H25" s="206"/>
      <c r="I25" s="206"/>
      <c r="J25" s="206"/>
      <c r="K25" s="206"/>
      <c r="L25" s="206"/>
      <c r="M25" s="206"/>
      <c r="N25" s="206"/>
      <c r="O25" s="206"/>
      <c r="P25" s="207"/>
      <c r="Q25" s="12"/>
    </row>
    <row r="26" spans="1:17" ht="21.75">
      <c r="A26" s="171" t="s">
        <v>26</v>
      </c>
      <c r="B26" s="172"/>
      <c r="C26" s="172"/>
      <c r="D26" s="172"/>
      <c r="E26" s="172"/>
      <c r="F26" s="172"/>
      <c r="G26" s="172"/>
      <c r="H26" s="173"/>
      <c r="I26" s="194" t="s">
        <v>29</v>
      </c>
      <c r="J26" s="195"/>
      <c r="K26" s="195"/>
      <c r="L26" s="196"/>
      <c r="M26" s="70"/>
      <c r="N26" s="70"/>
      <c r="O26" s="65"/>
      <c r="P26" s="66"/>
      <c r="Q26" s="12"/>
    </row>
    <row r="27" spans="1:17" s="12" customFormat="1" ht="21.75">
      <c r="A27" s="27">
        <v>1</v>
      </c>
      <c r="B27" s="180" t="s">
        <v>31</v>
      </c>
      <c r="C27" s="181"/>
      <c r="D27" s="188" t="s">
        <v>27</v>
      </c>
      <c r="E27" s="189"/>
      <c r="F27" s="165" t="s">
        <v>34</v>
      </c>
      <c r="G27" s="192"/>
      <c r="H27" s="193"/>
      <c r="I27" s="31"/>
      <c r="J27" s="28"/>
      <c r="K27" s="29"/>
      <c r="L27" s="32"/>
      <c r="M27" s="29"/>
      <c r="N27" s="32"/>
      <c r="O27" s="65"/>
      <c r="P27" s="66"/>
    </row>
    <row r="28" spans="1:17" s="12" customFormat="1" ht="21.75">
      <c r="A28" s="27">
        <v>2</v>
      </c>
      <c r="B28" s="47" t="s">
        <v>31</v>
      </c>
      <c r="C28" s="48"/>
      <c r="D28" s="45" t="s">
        <v>28</v>
      </c>
      <c r="E28" s="46"/>
      <c r="F28" s="165" t="s">
        <v>33</v>
      </c>
      <c r="G28" s="192"/>
      <c r="H28" s="193"/>
      <c r="I28" s="31"/>
      <c r="J28" s="28"/>
      <c r="K28" s="29"/>
      <c r="L28" s="32"/>
      <c r="M28" s="29"/>
      <c r="N28" s="32"/>
      <c r="O28" s="67"/>
      <c r="P28" s="68"/>
      <c r="Q28" s="1"/>
    </row>
    <row r="29" spans="1:17" s="12" customFormat="1" ht="21.75">
      <c r="A29" s="27">
        <v>3</v>
      </c>
      <c r="B29" s="180" t="s">
        <v>31</v>
      </c>
      <c r="C29" s="181"/>
      <c r="D29" s="45" t="s">
        <v>28</v>
      </c>
      <c r="E29" s="46"/>
      <c r="F29" s="165" t="s">
        <v>48</v>
      </c>
      <c r="G29" s="166"/>
      <c r="H29" s="167"/>
      <c r="I29" s="157"/>
      <c r="J29" s="158"/>
      <c r="K29" s="158"/>
      <c r="L29" s="159"/>
      <c r="M29" s="30"/>
      <c r="N29" s="33"/>
      <c r="O29" s="65"/>
      <c r="P29" s="66"/>
    </row>
    <row r="30" spans="1:17" s="12" customFormat="1" ht="21.75">
      <c r="A30" s="95">
        <v>4</v>
      </c>
      <c r="B30" s="77" t="s">
        <v>31</v>
      </c>
      <c r="C30" s="97"/>
      <c r="D30" s="45" t="s">
        <v>28</v>
      </c>
      <c r="E30" s="99"/>
      <c r="F30" s="165" t="s">
        <v>49</v>
      </c>
      <c r="G30" s="166"/>
      <c r="H30" s="166"/>
      <c r="I30" s="157"/>
      <c r="J30" s="158"/>
      <c r="K30" s="158"/>
      <c r="L30" s="159"/>
      <c r="M30" s="30"/>
      <c r="N30" s="33"/>
      <c r="O30" s="65"/>
      <c r="P30" s="66"/>
    </row>
    <row r="31" spans="1:17" s="12" customFormat="1" ht="21.75">
      <c r="A31" s="95">
        <v>5</v>
      </c>
      <c r="B31" s="77" t="s">
        <v>31</v>
      </c>
      <c r="C31" s="97"/>
      <c r="D31" s="45" t="s">
        <v>28</v>
      </c>
      <c r="E31" s="99"/>
      <c r="F31" s="165" t="s">
        <v>50</v>
      </c>
      <c r="G31" s="166"/>
      <c r="H31" s="166"/>
      <c r="I31" s="157"/>
      <c r="J31" s="158"/>
      <c r="K31" s="158"/>
      <c r="L31" s="159"/>
      <c r="M31" s="30"/>
      <c r="N31" s="33"/>
      <c r="O31" s="65"/>
      <c r="P31" s="66"/>
    </row>
    <row r="32" spans="1:17" s="12" customFormat="1" ht="21.75">
      <c r="A32" s="95">
        <v>6</v>
      </c>
      <c r="B32" s="77" t="s">
        <v>31</v>
      </c>
      <c r="C32" s="97"/>
      <c r="D32" s="45" t="s">
        <v>28</v>
      </c>
      <c r="E32" s="99"/>
      <c r="F32" s="165" t="s">
        <v>51</v>
      </c>
      <c r="G32" s="166"/>
      <c r="H32" s="166"/>
      <c r="I32" s="157"/>
      <c r="J32" s="158"/>
      <c r="K32" s="158"/>
      <c r="L32" s="159"/>
      <c r="M32" s="30"/>
      <c r="N32" s="33"/>
      <c r="O32" s="65"/>
      <c r="P32" s="66"/>
    </row>
    <row r="33" spans="1:16" s="12" customFormat="1" ht="21.75">
      <c r="A33" s="95">
        <v>7</v>
      </c>
      <c r="B33" s="77" t="s">
        <v>31</v>
      </c>
      <c r="C33" s="97"/>
      <c r="D33" s="45" t="s">
        <v>28</v>
      </c>
      <c r="E33" s="99"/>
      <c r="F33" s="165" t="s">
        <v>52</v>
      </c>
      <c r="G33" s="166"/>
      <c r="H33" s="167"/>
      <c r="I33" s="157"/>
      <c r="J33" s="158"/>
      <c r="K33" s="158"/>
      <c r="L33" s="159"/>
      <c r="M33" s="30"/>
      <c r="N33" s="33"/>
      <c r="O33" s="65"/>
      <c r="P33" s="66"/>
    </row>
    <row r="34" spans="1:16" s="12" customFormat="1" ht="21.75">
      <c r="A34" s="95"/>
      <c r="B34" s="96"/>
      <c r="C34" s="97"/>
      <c r="D34" s="98"/>
      <c r="E34" s="99"/>
      <c r="F34" s="100"/>
      <c r="G34" s="101"/>
      <c r="H34" s="101"/>
      <c r="I34" s="157"/>
      <c r="J34" s="158"/>
      <c r="K34" s="158"/>
      <c r="L34" s="159"/>
      <c r="M34" s="30"/>
      <c r="N34" s="33"/>
      <c r="O34" s="65"/>
      <c r="P34" s="66"/>
    </row>
  </sheetData>
  <mergeCells count="55">
    <mergeCell ref="I26:L26"/>
    <mergeCell ref="B27:C27"/>
    <mergeCell ref="F27:H27"/>
    <mergeCell ref="G2:H2"/>
    <mergeCell ref="P8:P9"/>
    <mergeCell ref="A23:P24"/>
    <mergeCell ref="A25:P25"/>
    <mergeCell ref="A8:A9"/>
    <mergeCell ref="B8:B9"/>
    <mergeCell ref="C8:C9"/>
    <mergeCell ref="D8:D9"/>
    <mergeCell ref="E8:F8"/>
    <mergeCell ref="G8:H8"/>
    <mergeCell ref="K8:L8"/>
    <mergeCell ref="O8:O9"/>
    <mergeCell ref="M8:N8"/>
    <mergeCell ref="I8:J8"/>
    <mergeCell ref="M1:N1"/>
    <mergeCell ref="M2:N2"/>
    <mergeCell ref="B29:C29"/>
    <mergeCell ref="A1:B1"/>
    <mergeCell ref="G1:H1"/>
    <mergeCell ref="K1:L1"/>
    <mergeCell ref="A7:L7"/>
    <mergeCell ref="A2:B2"/>
    <mergeCell ref="D27:E27"/>
    <mergeCell ref="K2:L2"/>
    <mergeCell ref="I1:J1"/>
    <mergeCell ref="C1:F1"/>
    <mergeCell ref="C2:F2"/>
    <mergeCell ref="F29:H29"/>
    <mergeCell ref="F28:H28"/>
    <mergeCell ref="A26:H26"/>
    <mergeCell ref="A11:C11"/>
    <mergeCell ref="A12:C12"/>
    <mergeCell ref="A13:C13"/>
    <mergeCell ref="A3:B3"/>
    <mergeCell ref="A4:B4"/>
    <mergeCell ref="A5:B5"/>
    <mergeCell ref="M20:N20"/>
    <mergeCell ref="I34:L34"/>
    <mergeCell ref="I29:L29"/>
    <mergeCell ref="A6:B6"/>
    <mergeCell ref="C6:F6"/>
    <mergeCell ref="G6:H6"/>
    <mergeCell ref="F33:H33"/>
    <mergeCell ref="I30:L30"/>
    <mergeCell ref="I31:L31"/>
    <mergeCell ref="I32:L32"/>
    <mergeCell ref="I33:L33"/>
    <mergeCell ref="A14:C14"/>
    <mergeCell ref="A15:C15"/>
    <mergeCell ref="F30:H30"/>
    <mergeCell ref="F31:H31"/>
    <mergeCell ref="F32:H32"/>
  </mergeCells>
  <pageMargins left="0.7" right="0.45" top="0.75" bottom="0" header="0.3" footer="0.3"/>
  <pageSetup scale="66" orientation="landscape" r:id="rId1"/>
  <customProperties>
    <customPr name="QAA_DRILLPATH_NODE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Bidding form</vt:lpstr>
      <vt:lpstr>Bowl_Quotation</vt:lpstr>
      <vt:lpstr>Bowl_Quotation!Print_Area</vt:lpstr>
      <vt:lpstr>'Bidding form'!Print_Titles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2026-10-16T05:53:16Z</dcterms:modified>
</cp:coreProperties>
</file>